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505" yWindow="-15" windowWidth="14340" windowHeight="12795"/>
  </bookViews>
  <sheets>
    <sheet name="ORÇAMENTO" sheetId="4" r:id="rId1"/>
    <sheet name="Planilha1" sheetId="8" r:id="rId2"/>
  </sheets>
  <definedNames>
    <definedName name="___________________________xlnm.Print_Area_1" localSheetId="0">#REF!</definedName>
    <definedName name="___________________________xlnm.Print_Area_1">#REF!</definedName>
    <definedName name="___________________________xlnm.Print_Titles_1" localSheetId="0">#REF!</definedName>
    <definedName name="___________________________xlnm.Print_Titles_1">#REF!</definedName>
    <definedName name="__________________________xlnm.Print_Area_1" localSheetId="0">#REF!</definedName>
    <definedName name="__________________________xlnm.Print_Area_1">#REF!</definedName>
    <definedName name="__________________________xlnm.Print_Titles_1" localSheetId="0">#REF!</definedName>
    <definedName name="__________________________xlnm.Print_Titles_1">#REF!</definedName>
    <definedName name="_________________________xlnm.Print_Area_1" localSheetId="0">#REF!</definedName>
    <definedName name="_________________________xlnm.Print_Area_1">#REF!</definedName>
    <definedName name="_________________________xlnm.Print_Titles_1" localSheetId="0">#REF!</definedName>
    <definedName name="_________________________xlnm.Print_Titles_1">#REF!</definedName>
    <definedName name="________________________xlnm.Print_Area_1" localSheetId="0">#REF!</definedName>
    <definedName name="________________________xlnm.Print_Area_1">#REF!</definedName>
    <definedName name="________________________xlnm.Print_Titles_1" localSheetId="0">#REF!</definedName>
    <definedName name="________________________xlnm.Print_Titles_1">#REF!</definedName>
    <definedName name="_______________________xlnm.Print_Area_1" localSheetId="0">#REF!</definedName>
    <definedName name="_______________________xlnm.Print_Area_1">#REF!</definedName>
    <definedName name="_______________________xlnm.Print_Titles_1" localSheetId="0">#REF!</definedName>
    <definedName name="_______________________xlnm.Print_Titles_1">#REF!</definedName>
    <definedName name="______________________xlnm.Print_Area_1" localSheetId="0">#REF!</definedName>
    <definedName name="______________________xlnm.Print_Area_1">#REF!</definedName>
    <definedName name="______________________xlnm.Print_Titles_1" localSheetId="0">#REF!</definedName>
    <definedName name="______________________xlnm.Print_Titles_1">#REF!</definedName>
    <definedName name="_____________________xlnm.Print_Area_1" localSheetId="0">#REF!</definedName>
    <definedName name="_____________________xlnm.Print_Area_1">#REF!</definedName>
    <definedName name="_____________________xlnm.Print_Titles_1" localSheetId="0">#REF!</definedName>
    <definedName name="_____________________xlnm.Print_Titles_1">#REF!</definedName>
    <definedName name="____________________xlnm.Print_Area_1" localSheetId="0">#REF!</definedName>
    <definedName name="____________________xlnm.Print_Area_1">#REF!</definedName>
    <definedName name="____________________xlnm.Print_Titles_1" localSheetId="0">#REF!</definedName>
    <definedName name="____________________xlnm.Print_Titles_1">#REF!</definedName>
    <definedName name="___________________xlnm.Print_Area_1" localSheetId="0">#REF!</definedName>
    <definedName name="___________________xlnm.Print_Area_1">#REF!</definedName>
    <definedName name="___________________xlnm.Print_Titles_1" localSheetId="0">#REF!</definedName>
    <definedName name="___________________xlnm.Print_Titles_1">#REF!</definedName>
    <definedName name="__________________xlnm.Print_Area_1" localSheetId="0">#REF!</definedName>
    <definedName name="__________________xlnm.Print_Area_1">#REF!</definedName>
    <definedName name="__________________xlnm.Print_Titles_1" localSheetId="0">#REF!</definedName>
    <definedName name="__________________xlnm.Print_Titles_1">#REF!</definedName>
    <definedName name="_________________xlnm.Print_Area_1" localSheetId="0">#REF!</definedName>
    <definedName name="_________________xlnm.Print_Area_1">#REF!</definedName>
    <definedName name="_________________xlnm.Print_Titles_1" localSheetId="0">#REF!</definedName>
    <definedName name="_________________xlnm.Print_Titles_1">#REF!</definedName>
    <definedName name="________________xlnm.Print_Area_1" localSheetId="0">#REF!</definedName>
    <definedName name="________________xlnm.Print_Area_1">#REF!</definedName>
    <definedName name="________________xlnm.Print_Titles_1" localSheetId="0">#REF!</definedName>
    <definedName name="________________xlnm.Print_Titles_1">#REF!</definedName>
    <definedName name="_______________xlnm.Print_Area_1" localSheetId="0">#REF!</definedName>
    <definedName name="_______________xlnm.Print_Area_1">#REF!</definedName>
    <definedName name="_______________xlnm.Print_Titles_1" localSheetId="0">#REF!</definedName>
    <definedName name="_______________xlnm.Print_Titles_1">#REF!</definedName>
    <definedName name="______________xlnm.Print_Area_1" localSheetId="0">#REF!</definedName>
    <definedName name="______________xlnm.Print_Area_1">#REF!</definedName>
    <definedName name="______________xlnm.Print_Titles_1" localSheetId="0">#REF!</definedName>
    <definedName name="______________xlnm.Print_Titles_1">#REF!</definedName>
    <definedName name="_____________xlnm.Print_Area_1" localSheetId="0">#REF!</definedName>
    <definedName name="_____________xlnm.Print_Area_1">#REF!</definedName>
    <definedName name="_____________xlnm.Print_Titles_1" localSheetId="0">#REF!</definedName>
    <definedName name="_____________xlnm.Print_Titles_1">#REF!</definedName>
    <definedName name="____________xlnm.Print_Area_1" localSheetId="0">#REF!</definedName>
    <definedName name="____________xlnm.Print_Area_1">#REF!</definedName>
    <definedName name="____________xlnm.Print_Titles_1" localSheetId="0">#REF!</definedName>
    <definedName name="____________xlnm.Print_Titles_1">#REF!</definedName>
    <definedName name="___________xlnm.Print_Area_1" localSheetId="0">#REF!</definedName>
    <definedName name="___________xlnm.Print_Area_1">#REF!</definedName>
    <definedName name="___________xlnm.Print_Titles_1" localSheetId="0">#REF!</definedName>
    <definedName name="___________xlnm.Print_Titles_1">#REF!</definedName>
    <definedName name="__________xlnm.Print_Area_1" localSheetId="0">#REF!</definedName>
    <definedName name="__________xlnm.Print_Area_1">#REF!</definedName>
    <definedName name="__________xlnm.Print_Titles_1" localSheetId="0">#REF!</definedName>
    <definedName name="__________xlnm.Print_Titles_1">#REF!</definedName>
    <definedName name="_________xlnm.Print_Area_1" localSheetId="0">#REF!</definedName>
    <definedName name="_________xlnm.Print_Area_1">#REF!</definedName>
    <definedName name="_________xlnm.Print_Titles_1" localSheetId="0">#REF!</definedName>
    <definedName name="_________xlnm.Print_Titles_1">#REF!</definedName>
    <definedName name="________xlnm.Print_Area_1" localSheetId="0">#REF!</definedName>
    <definedName name="________xlnm.Print_Area_1">#REF!</definedName>
    <definedName name="________xlnm.Print_Titles_1" localSheetId="0">#REF!</definedName>
    <definedName name="________xlnm.Print_Titles_1">#REF!</definedName>
    <definedName name="_______xlnm.Print_Area_1" localSheetId="0">#REF!</definedName>
    <definedName name="_______xlnm.Print_Area_1">#REF!</definedName>
    <definedName name="_______xlnm.Print_Titles_1" localSheetId="0">#REF!</definedName>
    <definedName name="_______xlnm.Print_Titles_1">#REF!</definedName>
    <definedName name="______xlnm.Print_Area_1" localSheetId="0">#REF!</definedName>
    <definedName name="______xlnm.Print_Area_1">#REF!</definedName>
    <definedName name="______xlnm.Print_Titles_1" localSheetId="0">#REF!</definedName>
    <definedName name="______xlnm.Print_Titles_1">#REF!</definedName>
    <definedName name="_____xlnm.Print_Area_1" localSheetId="0">#REF!</definedName>
    <definedName name="_____xlnm.Print_Area_1">#REF!</definedName>
    <definedName name="_____xlnm.Print_Titles_1" localSheetId="0">#REF!</definedName>
    <definedName name="_____xlnm.Print_Titles_1">#REF!</definedName>
    <definedName name="____xlnm.Print_Area_1" localSheetId="0">#REF!</definedName>
    <definedName name="____xlnm.Print_Area_1">#REF!</definedName>
    <definedName name="____xlnm.Print_Titles_1" localSheetId="0">#REF!</definedName>
    <definedName name="____xlnm.Print_Titles_1">#REF!</definedName>
    <definedName name="___xlnm.Print_Area_1" localSheetId="0">#REF!</definedName>
    <definedName name="___xlnm.Print_Area_1">#REF!</definedName>
    <definedName name="___xlnm.Print_Titles_1" localSheetId="0">#REF!</definedName>
    <definedName name="___xlnm.Print_Titles_1">#REF!</definedName>
    <definedName name="__xlnm.Print_Area_1" localSheetId="0">#REF!</definedName>
    <definedName name="__xlnm.Print_Area_1">#REF!</definedName>
    <definedName name="__xlnm.Print_Titles_1" localSheetId="0">#REF!</definedName>
    <definedName name="__xlnm.Print_Titles_1">#REF!</definedName>
    <definedName name="A" localSheetId="0">#REF!</definedName>
    <definedName name="A">#REF!</definedName>
    <definedName name="_xlnm.Print_Area" localSheetId="0">ORÇAMENTO!$A$1:$G$79</definedName>
    <definedName name="AreaTeste" localSheetId="0">#REF!</definedName>
    <definedName name="AreaTeste">#REF!</definedName>
    <definedName name="AreaTeste2" localSheetId="0">#REF!</definedName>
    <definedName name="AreaTeste2">#REF!</definedName>
    <definedName name="B" localSheetId="0">#REF!</definedName>
    <definedName name="B">#REF!</definedName>
    <definedName name="BVEBG" localSheetId="0">#REF!</definedName>
    <definedName name="BVEBG">#REF!</definedName>
    <definedName name="CélulaInicioPlanilha" localSheetId="0">#REF!</definedName>
    <definedName name="CélulaInicioPlanilha">#REF!</definedName>
    <definedName name="CélulaResumo" localSheetId="0">#REF!</definedName>
    <definedName name="CélulaResumo">#REF!</definedName>
    <definedName name="Excel_BuiltIn_Print_Area_1" localSheetId="0">#REF!</definedName>
    <definedName name="Excel_BuiltIn_Print_Area_1">#REF!</definedName>
    <definedName name="Excel_BuiltIn_Print_Titles_1" localSheetId="0">#REF!</definedName>
    <definedName name="Excel_BuiltIn_Print_Titles_1">#REF!</definedName>
    <definedName name="g" localSheetId="0">#REF!</definedName>
    <definedName name="g">#REF!</definedName>
    <definedName name="GT" localSheetId="0">#REF!</definedName>
    <definedName name="GT">#REF!</definedName>
    <definedName name="GY" localSheetId="0">#REF!</definedName>
    <definedName name="GY">#REF!</definedName>
    <definedName name="_xlnm.Print_Titles" localSheetId="0">ORÇAMENTO!$5:$6</definedName>
    <definedName name="TY" localSheetId="0">#REF!</definedName>
    <definedName name="TY">#REF!</definedName>
    <definedName name="V" localSheetId="0">#REF!</definedName>
    <definedName name="V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4"/>
  <c r="G74"/>
  <c r="G75" s="1"/>
  <c r="G54" l="1"/>
  <c r="G32"/>
  <c r="G50"/>
  <c r="G46"/>
  <c r="G47"/>
  <c r="G61"/>
  <c r="G60"/>
  <c r="G56"/>
  <c r="G59"/>
  <c r="G58"/>
  <c r="G57"/>
  <c r="G55"/>
  <c r="G53"/>
  <c r="G52"/>
  <c r="G51"/>
  <c r="G49"/>
  <c r="G48"/>
  <c r="G44"/>
  <c r="G45"/>
  <c r="G62" l="1"/>
  <c r="G26"/>
  <c r="G24" l="1"/>
  <c r="G33"/>
  <c r="G11" l="1"/>
  <c r="G17" l="1"/>
  <c r="G27" l="1"/>
  <c r="G16"/>
  <c r="G15"/>
  <c r="G39"/>
  <c r="G40"/>
  <c r="G66"/>
  <c r="G67"/>
  <c r="G68"/>
  <c r="G69"/>
  <c r="G70"/>
  <c r="G35"/>
  <c r="G25"/>
  <c r="G71" l="1"/>
  <c r="G22"/>
  <c r="G8" l="1"/>
  <c r="G9"/>
  <c r="G10"/>
  <c r="G12"/>
  <c r="G13"/>
  <c r="G14"/>
  <c r="G18"/>
  <c r="G23"/>
  <c r="G28" s="1"/>
  <c r="G34"/>
  <c r="G37"/>
  <c r="G38"/>
  <c r="G19" l="1"/>
  <c r="G41"/>
  <c r="G77" l="1"/>
  <c r="G78" s="1"/>
  <c r="G79" l="1"/>
</calcChain>
</file>

<file path=xl/sharedStrings.xml><?xml version="1.0" encoding="utf-8"?>
<sst xmlns="http://schemas.openxmlformats.org/spreadsheetml/2006/main" count="227" uniqueCount="182">
  <si>
    <t>ITEM</t>
  </si>
  <si>
    <t>CÓDIGO</t>
  </si>
  <si>
    <t>DESCRIÇÃO</t>
  </si>
  <si>
    <t>UN.</t>
  </si>
  <si>
    <t>QUANT.</t>
  </si>
  <si>
    <t>PREÇO UNITÁRIO</t>
  </si>
  <si>
    <t>1.1</t>
  </si>
  <si>
    <t>m²</t>
  </si>
  <si>
    <t>SUBTOTAL 1.0</t>
  </si>
  <si>
    <t>m³</t>
  </si>
  <si>
    <t>SUBTOTAL 2.0</t>
  </si>
  <si>
    <t>SUBTOTAL</t>
  </si>
  <si>
    <t>TOTAL GERAL</t>
  </si>
  <si>
    <t>1.2</t>
  </si>
  <si>
    <t>PREÇO TOTAL</t>
  </si>
  <si>
    <t>1.0 SERVIÇOS PRELIMINARES</t>
  </si>
  <si>
    <t>02.08.020</t>
  </si>
  <si>
    <t>Placa de identificação para obra</t>
  </si>
  <si>
    <t>SUBTOTAL 3.0</t>
  </si>
  <si>
    <t>3.1</t>
  </si>
  <si>
    <t>3.2</t>
  </si>
  <si>
    <t>1.4</t>
  </si>
  <si>
    <t>05.08.080</t>
  </si>
  <si>
    <t>Transporte de entulho, para distâncias superiores ao 5° km até o 10° km</t>
  </si>
  <si>
    <t>Nota 1 : Serviços e quantidades estimados de projeto básico.</t>
  </si>
  <si>
    <t>PLANILHA ORÇAMENTÁRIA</t>
  </si>
  <si>
    <t>1.8</t>
  </si>
  <si>
    <t>2.1</t>
  </si>
  <si>
    <t>2.2</t>
  </si>
  <si>
    <t>2.3</t>
  </si>
  <si>
    <t>2.4</t>
  </si>
  <si>
    <t>32.16.010</t>
  </si>
  <si>
    <t>Impermeabilização em pintura de asfalto oxidado com solventes orgânicos, sobre massa (LAJE EXIST. + CALHAS)</t>
  </si>
  <si>
    <t>SUBTOTAL 4.0</t>
  </si>
  <si>
    <t>PISOS</t>
  </si>
  <si>
    <t>33.10.030</t>
  </si>
  <si>
    <t>PINTURAS</t>
  </si>
  <si>
    <t>4.1</t>
  </si>
  <si>
    <t>4.2</t>
  </si>
  <si>
    <t>4.3</t>
  </si>
  <si>
    <t>4.4</t>
  </si>
  <si>
    <t>4.5</t>
  </si>
  <si>
    <t>03.03.060</t>
  </si>
  <si>
    <t xml:space="preserve"> UNMES</t>
  </si>
  <si>
    <t>1.3</t>
  </si>
  <si>
    <t>1.5</t>
  </si>
  <si>
    <t>1.6</t>
  </si>
  <si>
    <t>1.7</t>
  </si>
  <si>
    <t>2.0 TELHAS DE BARRO, CALHAS E TUBOS DE QUEDA</t>
  </si>
  <si>
    <t>BDI 24,23%</t>
  </si>
  <si>
    <t>REFORMA DA UBS PRAÇA VITÓRIA</t>
  </si>
  <si>
    <t>03.08.040</t>
  </si>
  <si>
    <t>Demolição manual de forro qualquer, inclusive sistema de
fixação/tarugamento</t>
  </si>
  <si>
    <t xml:space="preserve">22.02.030 </t>
  </si>
  <si>
    <t>Forro em painéis de gesso acartonado, espessura de 12,5mm, fixo</t>
  </si>
  <si>
    <t>18.08.090</t>
  </si>
  <si>
    <t>Revestimento em porcelanato esmaltado acetinado para área interna e
ambiente com acesso ao exterior, grupo de absorção BIa, resistência química B, assentado com argamassa colante industrializada, rejuntado</t>
  </si>
  <si>
    <t>um</t>
  </si>
  <si>
    <t>03.03.040</t>
  </si>
  <si>
    <t>Demolição manual de revestimento em massa de parede ou teto</t>
  </si>
  <si>
    <t>16.33.022</t>
  </si>
  <si>
    <t>Calha, rufo, afins em chapa galvanizada nº 24 - corte 0,33 m</t>
  </si>
  <si>
    <t>m</t>
  </si>
  <si>
    <t>18.08.100</t>
  </si>
  <si>
    <t>Rodapé em porcelanato esmaltado acetinado para área interna e ambiente
com acesso ao exterior, grupo de absorção BIa, resistência química B,
assentado com argamassa colante industrializada, rejuntado</t>
  </si>
  <si>
    <t>M</t>
  </si>
  <si>
    <t>55.01.130</t>
  </si>
  <si>
    <t>04.08.060</t>
  </si>
  <si>
    <t>Retirada de batente com guarnição e peças lineares em madeira, chumbados</t>
  </si>
  <si>
    <t>33.12.011</t>
  </si>
  <si>
    <t>04.01.100</t>
  </si>
  <si>
    <t>Retirada de cerca</t>
  </si>
  <si>
    <t>1.9</t>
  </si>
  <si>
    <t>04.03.020</t>
  </si>
  <si>
    <t>Retirada de telhamento em barro</t>
  </si>
  <si>
    <t>16.02.030</t>
  </si>
  <si>
    <t>Telha de barro tipo romana</t>
  </si>
  <si>
    <t>2.5</t>
  </si>
  <si>
    <t>03.10.140</t>
  </si>
  <si>
    <t>Remoção de pintura em massa com lixamento</t>
  </si>
  <si>
    <t>6.1</t>
  </si>
  <si>
    <t>6.2</t>
  </si>
  <si>
    <t>6.3</t>
  </si>
  <si>
    <t>6.4</t>
  </si>
  <si>
    <t>41.14.210</t>
  </si>
  <si>
    <t>Luminária quadrada de embutir tipo calha aberta com aletas planas, para 2
lâmpadas fluorescentes compactas de 18 W/26 W</t>
  </si>
  <si>
    <t>Demolição manual de revestimento em massa de piso (interno)</t>
  </si>
  <si>
    <t>Demolição manual de revestimento em massa de piso (externo)</t>
  </si>
  <si>
    <t>23.09.040</t>
  </si>
  <si>
    <t>Porta lisa com batente madeira ‐ 80 x 210 cm</t>
  </si>
  <si>
    <t>23.09.050</t>
  </si>
  <si>
    <t>Porta lisa com batente madeira ‐ 90 x 210 cm</t>
  </si>
  <si>
    <t>23.09.052</t>
  </si>
  <si>
    <t>Porta lisa com batente madeira ‐ 110 x 210 cm</t>
  </si>
  <si>
    <t>28.01.040</t>
  </si>
  <si>
    <t>Ferragem completa com maçaneta tipo alavanca, para porta interna com 1
folha</t>
  </si>
  <si>
    <t>cj</t>
  </si>
  <si>
    <t>28.01.020</t>
  </si>
  <si>
    <t>Ferragem completa com maçaneta tipo alavanca, para porta externa com 1
folha</t>
  </si>
  <si>
    <t>6.5</t>
  </si>
  <si>
    <t>Limpeza e lavagem de superfície revestida com material cerâmico ou pastilhas
por hidrojateamento com rejuntamento (externo)</t>
  </si>
  <si>
    <t>18.08.110</t>
  </si>
  <si>
    <t>Revestimento em porcelanato técnico antiderrapante para área externa,
grupo de absorção BIa, assentado com argamassa colante industrializada,
rejuntado</t>
  </si>
  <si>
    <t>1.10</t>
  </si>
  <si>
    <t>1.11</t>
  </si>
  <si>
    <t>4.6</t>
  </si>
  <si>
    <t>4.7</t>
  </si>
  <si>
    <t>SUBTOTAL 5.0</t>
  </si>
  <si>
    <t>SUBTOTAL 6.0</t>
  </si>
  <si>
    <t>21.03.151</t>
  </si>
  <si>
    <t>Revestimento em placas de alumínio composto "ACM", espessura de 4 mm e
acabamento em PVDF</t>
  </si>
  <si>
    <t>15.01.210</t>
  </si>
  <si>
    <t>Estrutura pontaletada para telhas de barro</t>
  </si>
  <si>
    <t>01.06.021</t>
  </si>
  <si>
    <t>Elaboração de projeto de adequação de entrada de energia elétrica junto a
concessionária, com medição em baixa tensão e demanda até 75 kVA</t>
  </si>
  <si>
    <t>UN</t>
  </si>
  <si>
    <t>04.17.020</t>
  </si>
  <si>
    <t>Remoção de aparelho de iluminação ou projetor fixo em teto, piso ou parede</t>
  </si>
  <si>
    <t>04.19.120</t>
  </si>
  <si>
    <t>Remoção de interruptores, tomadas, botão de campainha ou cigarra</t>
  </si>
  <si>
    <t>04.20.040</t>
  </si>
  <si>
    <t>Remoção de lâmpada</t>
  </si>
  <si>
    <t>Remoção de tubulação elétrica aparente com diâmetro externo até 50 mm</t>
  </si>
  <si>
    <t>04.22.110</t>
  </si>
  <si>
    <t>Conjunto 2 tomadas 2P+T de 10 A, completo</t>
  </si>
  <si>
    <t>40.04.470</t>
  </si>
  <si>
    <t>CJ</t>
  </si>
  <si>
    <t>41.14.070</t>
  </si>
  <si>
    <t>Luminária retangular de sobrepor tipo calha aberta, para 2 lâmpadas
fluorescentes tubulares de 32 W</t>
  </si>
  <si>
    <t xml:space="preserve">39.02.016 </t>
  </si>
  <si>
    <t>Cabo de cobre de 2,5 mm², isolamento 750 V ‐ isolação em PVC 70°C</t>
  </si>
  <si>
    <t>Cabo de cobre de 4 mm², isolamento 750 V ‐ isolação em PVC 70°C</t>
  </si>
  <si>
    <t>39.02.020</t>
  </si>
  <si>
    <t>39.02.030</t>
  </si>
  <si>
    <t>Cabo de cobre de 6 mm², isolamento 750 V ‐ isolação em PVC 70°C</t>
  </si>
  <si>
    <t>Cabo de cobre de 10 mm², isolamento 750 V ‐ isolação em PVC 70°C</t>
  </si>
  <si>
    <t>39.02.040</t>
  </si>
  <si>
    <t>Lâmpada LED tubular T8 com base G13, de 900 até 1050 Im ‐ 9 a 10 W</t>
  </si>
  <si>
    <t>41.02.541</t>
  </si>
  <si>
    <t>41.04.020</t>
  </si>
  <si>
    <t>Receptáculo de porcelana com parafuso de fixação com rosca E‐27</t>
  </si>
  <si>
    <t>Eletroduto corrugado em polietileno de alta densidade, DN= 40 mm, com
acessório</t>
  </si>
  <si>
    <t>38.13.016</t>
  </si>
  <si>
    <t>Quadro de distribuição universal de sobrepor, para disjuntores 44 DIN / 32
Bolt‐on ‐ 150 A ‐ sem componentes</t>
  </si>
  <si>
    <t>37.04.280</t>
  </si>
  <si>
    <t>Quadro de distribuição universal de sobrepor, para disjuntores 16 DIN / 12
Bolt‐on ‐ 150 A ‐ sem componente</t>
  </si>
  <si>
    <t>37.04.250</t>
  </si>
  <si>
    <t>Remoção de quadro de distribuição, chamada ou caixa de passagem</t>
  </si>
  <si>
    <t>04.21.160</t>
  </si>
  <si>
    <t>18.11.022</t>
  </si>
  <si>
    <t>Revestimento em placa cerâmica esmaltada de 10x10 cm, assentado e
rejuntado com argamassa industrializada</t>
  </si>
  <si>
    <t>02.02.120</t>
  </si>
  <si>
    <t>Locação de container tipo alojamento ‐ área mínima de 13,80 m²</t>
  </si>
  <si>
    <t>55.01.020</t>
  </si>
  <si>
    <t>Limpeza final da obra</t>
  </si>
  <si>
    <t>3.0 PISOS E REVESTIMENTOS</t>
  </si>
  <si>
    <t>4.0 ELÉTRICA</t>
  </si>
  <si>
    <t>5.0 ESQUADRIAS</t>
  </si>
  <si>
    <t>6.0 LIMPEZA</t>
  </si>
  <si>
    <t>3.3</t>
  </si>
  <si>
    <t>3.4</t>
  </si>
  <si>
    <t>3.5</t>
  </si>
  <si>
    <t>3.6</t>
  </si>
  <si>
    <t>3.7</t>
  </si>
  <si>
    <t>3.8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</si>
  <si>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</si>
  <si>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</si>
  <si>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</si>
  <si>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</si>
  <si>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</si>
  <si>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</si>
  <si>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</si>
  <si>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</si>
  <si>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</si>
  <si>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</si>
  <si>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</si>
  <si>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23.09.030</t>
  </si>
  <si>
    <t>Porta lisa com batente madeira ‐ 70 x 210 cm</t>
  </si>
  <si>
    <t xml:space="preserve">Esmalte à base de água em madeira, inclusive preparo 2 dermãos </t>
  </si>
  <si>
    <t>Tinta acrílica antimofo em massa, inclusive preparo teto 2 demãos</t>
  </si>
  <si>
    <t>Tinta acrílica antimofo em massa, inclusive preparo paredes 2 demãos</t>
  </si>
  <si>
    <t>Nota 2 : Referência de Custo - CPOS 188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</si>
</sst>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(&quot;R$ &quot;* #,##0.00_);_(&quot;R$ &quot;* \(#,##0.00\);_(&quot;R$ &quot;* \-??_);_(@_)"/>
    <numFmt numFmtId="166" formatCode="_(&quot;R$&quot;* #,##0.00_);_(&quot;R$&quot;* \(#,##0.00\);_(&quot;R$&quot;* &quot;-&quot;??_);_(@_)"/>
    <numFmt numFmtId="167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Arial"/>
      <family val="2"/>
    </font>
    <font>
      <b/>
      <i/>
      <sz val="22"/>
      <color rgb="FFFF0000"/>
      <name val="Arial"/>
      <family val="2"/>
    </font>
    <font>
      <b/>
      <sz val="28"/>
      <name val="Arial"/>
      <family val="2"/>
    </font>
    <font>
      <b/>
      <i/>
      <sz val="10"/>
      <name val="Arial"/>
      <family val="2"/>
    </font>
    <font>
      <b/>
      <i/>
      <sz val="1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3" fillId="0" borderId="0"/>
    <xf numFmtId="164" fontId="3" fillId="0" borderId="0"/>
    <xf numFmtId="165" fontId="3" fillId="0" borderId="0"/>
    <xf numFmtId="165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/>
    <xf numFmtId="165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164" fontId="3" fillId="0" borderId="0"/>
    <xf numFmtId="165" fontId="3" fillId="0" borderId="0"/>
    <xf numFmtId="167" fontId="2" fillId="0" borderId="0" applyFill="0" applyBorder="0" applyAlignment="0" applyProtection="0"/>
    <xf numFmtId="43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0" borderId="11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12" applyNumberFormat="0" applyFill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7" fontId="2" fillId="0" borderId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9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 applyAlignment="1"/>
    <xf numFmtId="0" fontId="11" fillId="0" borderId="0" xfId="0" applyFont="1"/>
    <xf numFmtId="0" fontId="2" fillId="0" borderId="0" xfId="4" applyFont="1" applyFill="1" applyAlignment="1">
      <alignment vertical="top"/>
    </xf>
    <xf numFmtId="0" fontId="12" fillId="0" borderId="0" xfId="4" applyFont="1" applyFill="1" applyAlignment="1">
      <alignment horizontal="center" vertical="center"/>
    </xf>
    <xf numFmtId="43" fontId="2" fillId="0" borderId="0" xfId="4" applyNumberFormat="1" applyFont="1" applyFill="1" applyAlignment="1">
      <alignment vertical="top"/>
    </xf>
    <xf numFmtId="44" fontId="10" fillId="0" borderId="0" xfId="2" applyFont="1"/>
    <xf numFmtId="44" fontId="10" fillId="0" borderId="0" xfId="0" applyNumberFormat="1" applyFont="1"/>
    <xf numFmtId="0" fontId="15" fillId="0" borderId="0" xfId="4" applyFont="1" applyFill="1" applyBorder="1" applyAlignment="1">
      <alignment vertical="center"/>
    </xf>
    <xf numFmtId="0" fontId="12" fillId="2" borderId="1" xfId="4" applyNumberFormat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0" fontId="12" fillId="0" borderId="2" xfId="4" applyNumberFormat="1" applyFont="1" applyBorder="1" applyAlignment="1">
      <alignment horizontal="center" vertical="center" wrapText="1"/>
    </xf>
    <xf numFmtId="0" fontId="12" fillId="0" borderId="0" xfId="4" applyNumberFormat="1" applyFont="1" applyBorder="1" applyAlignment="1">
      <alignment horizontal="center" vertical="center" wrapText="1"/>
    </xf>
    <xf numFmtId="0" fontId="10" fillId="0" borderId="3" xfId="0" applyFont="1" applyBorder="1"/>
    <xf numFmtId="0" fontId="2" fillId="2" borderId="5" xfId="4" applyNumberFormat="1" applyFont="1" applyFill="1" applyBorder="1" applyAlignment="1">
      <alignment horizontal="center" vertical="center" wrapText="1"/>
    </xf>
    <xf numFmtId="43" fontId="2" fillId="2" borderId="5" xfId="5" applyFont="1" applyFill="1" applyBorder="1" applyAlignment="1">
      <alignment horizontal="center" vertical="center" wrapText="1"/>
    </xf>
    <xf numFmtId="43" fontId="2" fillId="2" borderId="6" xfId="5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left" vertical="center" wrapText="1"/>
    </xf>
    <xf numFmtId="43" fontId="2" fillId="0" borderId="1" xfId="5" applyFont="1" applyFill="1" applyBorder="1" applyAlignment="1">
      <alignment horizontal="center" vertical="center" wrapText="1"/>
    </xf>
    <xf numFmtId="44" fontId="2" fillId="0" borderId="1" xfId="2" applyFont="1" applyFill="1" applyBorder="1" applyAlignment="1">
      <alignment horizontal="center" vertical="center" wrapText="1"/>
    </xf>
    <xf numFmtId="49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7" xfId="4" applyNumberFormat="1" applyFont="1" applyFill="1" applyBorder="1" applyAlignment="1">
      <alignment horizontal="center" vertical="center" wrapText="1"/>
    </xf>
    <xf numFmtId="0" fontId="2" fillId="0" borderId="8" xfId="4" applyNumberFormat="1" applyFont="1" applyFill="1" applyBorder="1" applyAlignment="1">
      <alignment horizontal="center" vertical="center" wrapText="1"/>
    </xf>
    <xf numFmtId="0" fontId="2" fillId="0" borderId="8" xfId="4" applyNumberFormat="1" applyFont="1" applyFill="1" applyBorder="1" applyAlignment="1">
      <alignment horizontal="left" vertical="center" wrapText="1"/>
    </xf>
    <xf numFmtId="44" fontId="12" fillId="2" borderId="1" xfId="2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center" vertical="center" wrapText="1"/>
    </xf>
    <xf numFmtId="0" fontId="2" fillId="0" borderId="10" xfId="4" applyNumberFormat="1" applyFont="1" applyFill="1" applyBorder="1" applyAlignment="1">
      <alignment horizontal="center" vertical="center" wrapText="1"/>
    </xf>
    <xf numFmtId="0" fontId="2" fillId="0" borderId="10" xfId="4" applyNumberFormat="1" applyFont="1" applyFill="1" applyBorder="1" applyAlignment="1">
      <alignment horizontal="left" vertical="center" wrapText="1"/>
    </xf>
    <xf numFmtId="43" fontId="2" fillId="0" borderId="10" xfId="5" applyFont="1" applyFill="1" applyBorder="1" applyAlignment="1">
      <alignment horizontal="center" vertical="center" wrapText="1"/>
    </xf>
    <xf numFmtId="44" fontId="2" fillId="0" borderId="10" xfId="2" applyFont="1" applyFill="1" applyBorder="1" applyAlignment="1">
      <alignment horizontal="center" vertical="center" wrapText="1"/>
    </xf>
    <xf numFmtId="44" fontId="2" fillId="0" borderId="13" xfId="2" applyFont="1" applyFill="1" applyBorder="1" applyAlignment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 wrapText="1"/>
    </xf>
    <xf numFmtId="43" fontId="2" fillId="0" borderId="5" xfId="5" applyFont="1" applyFill="1" applyBorder="1" applyAlignment="1">
      <alignment horizontal="center" vertical="center" wrapText="1"/>
    </xf>
    <xf numFmtId="43" fontId="2" fillId="0" borderId="6" xfId="5" applyFont="1" applyFill="1" applyBorder="1" applyAlignment="1">
      <alignment horizontal="center" vertical="center" wrapText="1"/>
    </xf>
    <xf numFmtId="0" fontId="2" fillId="0" borderId="2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horizontal="center" vertical="center" wrapText="1"/>
    </xf>
    <xf numFmtId="0" fontId="2" fillId="0" borderId="0" xfId="4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17" fillId="0" borderId="7" xfId="4" applyNumberFormat="1" applyFont="1" applyFill="1" applyBorder="1" applyAlignment="1">
      <alignment horizontal="center" vertical="center" wrapText="1"/>
    </xf>
    <xf numFmtId="0" fontId="17" fillId="0" borderId="8" xfId="4" applyNumberFormat="1" applyFont="1" applyFill="1" applyBorder="1" applyAlignment="1">
      <alignment horizontal="center" vertical="center" wrapText="1"/>
    </xf>
    <xf numFmtId="0" fontId="17" fillId="0" borderId="8" xfId="4" applyNumberFormat="1" applyFont="1" applyFill="1" applyBorder="1" applyAlignment="1">
      <alignment horizontal="left" vertical="center" wrapText="1"/>
    </xf>
    <xf numFmtId="0" fontId="17" fillId="0" borderId="4" xfId="4" applyNumberFormat="1" applyFont="1" applyFill="1" applyBorder="1" applyAlignment="1">
      <alignment horizontal="center" vertical="center" wrapText="1"/>
    </xf>
    <xf numFmtId="0" fontId="17" fillId="0" borderId="5" xfId="4" applyNumberFormat="1" applyFont="1" applyFill="1" applyBorder="1" applyAlignment="1">
      <alignment horizontal="center" vertical="center" wrapText="1"/>
    </xf>
    <xf numFmtId="0" fontId="17" fillId="0" borderId="5" xfId="4" applyNumberFormat="1" applyFont="1" applyFill="1" applyBorder="1" applyAlignment="1">
      <alignment horizontal="left" vertical="center" wrapText="1"/>
    </xf>
    <xf numFmtId="43" fontId="17" fillId="0" borderId="5" xfId="5" applyFont="1" applyFill="1" applyBorder="1" applyAlignment="1">
      <alignment horizontal="center" vertical="center" wrapText="1"/>
    </xf>
    <xf numFmtId="44" fontId="17" fillId="0" borderId="5" xfId="2" applyFont="1" applyFill="1" applyBorder="1" applyAlignment="1">
      <alignment horizontal="center" vertical="center" wrapText="1"/>
    </xf>
    <xf numFmtId="44" fontId="17" fillId="0" borderId="6" xfId="2" applyFont="1" applyFill="1" applyBorder="1" applyAlignment="1">
      <alignment horizontal="center" vertical="center" wrapText="1"/>
    </xf>
    <xf numFmtId="14" fontId="2" fillId="0" borderId="0" xfId="4" applyNumberFormat="1" applyFont="1" applyFill="1" applyAlignment="1">
      <alignment vertical="top"/>
    </xf>
    <xf numFmtId="44" fontId="2" fillId="0" borderId="1" xfId="2" applyFont="1" applyFill="1" applyBorder="1" applyAlignment="1">
      <alignment horizontal="left" vertical="center" wrapText="1"/>
    </xf>
    <xf numFmtId="44" fontId="12" fillId="2" borderId="1" xfId="2" applyFont="1" applyFill="1" applyBorder="1" applyAlignment="1">
      <alignment horizontal="left" vertical="center" wrapText="1"/>
    </xf>
    <xf numFmtId="44" fontId="2" fillId="0" borderId="13" xfId="2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4" fontId="12" fillId="2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4" fontId="2" fillId="0" borderId="1" xfId="2" applyFont="1" applyFill="1" applyBorder="1" applyAlignment="1">
      <alignment vertical="center" wrapText="1"/>
    </xf>
    <xf numFmtId="0" fontId="17" fillId="0" borderId="0" xfId="4" applyNumberFormat="1" applyFont="1" applyFill="1" applyBorder="1" applyAlignment="1">
      <alignment horizontal="center" vertical="center" wrapText="1"/>
    </xf>
    <xf numFmtId="0" fontId="17" fillId="0" borderId="0" xfId="4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12" fillId="0" borderId="0" xfId="2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vertical="center" wrapText="1"/>
    </xf>
    <xf numFmtId="0" fontId="2" fillId="0" borderId="1" xfId="4" applyFont="1" applyFill="1" applyBorder="1" applyAlignment="1">
      <alignment vertical="center" wrapText="1"/>
    </xf>
    <xf numFmtId="0" fontId="12" fillId="0" borderId="4" xfId="4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/>
    </xf>
    <xf numFmtId="0" fontId="12" fillId="2" borderId="4" xfId="4" applyNumberFormat="1" applyFont="1" applyFill="1" applyBorder="1" applyAlignment="1">
      <alignment horizontal="left" vertical="center" wrapText="1"/>
    </xf>
    <xf numFmtId="0" fontId="12" fillId="2" borderId="5" xfId="4" applyNumberFormat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/>
    </xf>
    <xf numFmtId="0" fontId="12" fillId="0" borderId="4" xfId="4" applyNumberFormat="1" applyFont="1" applyFill="1" applyBorder="1" applyAlignment="1">
      <alignment horizontal="left" vertical="center" wrapText="1"/>
    </xf>
    <xf numFmtId="0" fontId="12" fillId="0" borderId="5" xfId="4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2" fillId="2" borderId="4" xfId="3" applyNumberFormat="1" applyFont="1" applyFill="1" applyBorder="1" applyAlignment="1">
      <alignment horizontal="center" vertical="center" wrapText="1"/>
    </xf>
    <xf numFmtId="10" fontId="12" fillId="2" borderId="5" xfId="3" applyNumberFormat="1" applyFont="1" applyFill="1" applyBorder="1" applyAlignment="1">
      <alignment horizontal="center" vertical="center" wrapText="1"/>
    </xf>
    <xf numFmtId="10" fontId="12" fillId="2" borderId="6" xfId="3" applyNumberFormat="1" applyFont="1" applyFill="1" applyBorder="1" applyAlignment="1">
      <alignment horizontal="center" vertical="center" wrapText="1"/>
    </xf>
  </cellXfs>
  <cellStyles count="78">
    <cellStyle name="Excel Built-in Currency" xfId="6"/>
    <cellStyle name="Excel Built-in Currency 2" xfId="7"/>
    <cellStyle name="Excel Built-in Currency 2 2" xfId="60"/>
    <cellStyle name="Excel Built-in Currency 3" xfId="8"/>
    <cellStyle name="Excel Built-in Currency 3 2" xfId="9"/>
    <cellStyle name="Excel Built-in Currency 4" xfId="10"/>
    <cellStyle name="Excel Built-in Currency 4 2" xfId="61"/>
    <cellStyle name="Excel Built-in Currency 5" xfId="11"/>
    <cellStyle name="Excel Built-in Currency 5 2" xfId="62"/>
    <cellStyle name="Excel Built-in Currency 6" xfId="12"/>
    <cellStyle name="Excel Built-in Currency 6 2" xfId="13"/>
    <cellStyle name="Excel Built-in Currency 6 3" xfId="63"/>
    <cellStyle name="Excel Built-in Currency 7" xfId="14"/>
    <cellStyle name="Excel Built-in Currency 7 2" xfId="15"/>
    <cellStyle name="Excel Built-in Normal" xfId="16"/>
    <cellStyle name="Excel Built-in Normal 2" xfId="17"/>
    <cellStyle name="Moeda" xfId="2" builtinId="4"/>
    <cellStyle name="Moeda 2" xfId="18"/>
    <cellStyle name="Moeda 2 2" xfId="19"/>
    <cellStyle name="Moeda 2 2 2" xfId="20"/>
    <cellStyle name="Moeda 2 3" xfId="21"/>
    <cellStyle name="Moeda 2 3 2" xfId="22"/>
    <cellStyle name="Moeda 2 3 3" xfId="64"/>
    <cellStyle name="Moeda 2 4" xfId="23"/>
    <cellStyle name="Moeda 3" xfId="24"/>
    <cellStyle name="Moeda 4" xfId="25"/>
    <cellStyle name="Moeda 4 2" xfId="26"/>
    <cellStyle name="Moeda 4 2 2" xfId="27"/>
    <cellStyle name="Moeda 4 2 3" xfId="28"/>
    <cellStyle name="Moeda 5" xfId="29"/>
    <cellStyle name="Moeda 6" xfId="30"/>
    <cellStyle name="Moeda 9" xfId="65"/>
    <cellStyle name="Normal" xfId="0" builtinId="0"/>
    <cellStyle name="Normal 13" xfId="66"/>
    <cellStyle name="Normal 2" xfId="4"/>
    <cellStyle name="Normal 2 2" xfId="31"/>
    <cellStyle name="Normal 3" xfId="32"/>
    <cellStyle name="Normal 3 2" xfId="33"/>
    <cellStyle name="Normal 3 3" xfId="67"/>
    <cellStyle name="Normal 7" xfId="68"/>
    <cellStyle name="Normal 8" xfId="34"/>
    <cellStyle name="Porcentagem" xfId="3" builtinId="5"/>
    <cellStyle name="Porcentagem 2" xfId="35"/>
    <cellStyle name="Porcentagem 3" xfId="36"/>
    <cellStyle name="Porcentagem 4" xfId="37"/>
    <cellStyle name="Porcentagem 8" xfId="69"/>
    <cellStyle name="Separador de milhares" xfId="1" builtinId="3"/>
    <cellStyle name="Separador de milhares 2" xfId="38"/>
    <cellStyle name="Separador de milhares 2 2" xfId="39"/>
    <cellStyle name="Separador de milhares 2 2 2" xfId="70"/>
    <cellStyle name="Separador de milhares 2 3" xfId="40"/>
    <cellStyle name="Separador de milhares 2 3 2" xfId="41"/>
    <cellStyle name="Separador de milhares 2 4" xfId="42"/>
    <cellStyle name="Separador de milhares 2 4 2" xfId="71"/>
    <cellStyle name="Separador de milhares 2 5" xfId="43"/>
    <cellStyle name="Separador de milhares 2 5 2" xfId="72"/>
    <cellStyle name="Separador de milhares 2 6" xfId="44"/>
    <cellStyle name="Separador de milhares 2 6 2" xfId="45"/>
    <cellStyle name="Separador de milhares 2 6 3" xfId="73"/>
    <cellStyle name="Separador de milhares 2 7" xfId="46"/>
    <cellStyle name="Separador de milhares 3" xfId="47"/>
    <cellStyle name="Separador de milhares 3 2" xfId="48"/>
    <cellStyle name="Separador de milhares 3 2 2" xfId="74"/>
    <cellStyle name="Separador de milhares 4" xfId="5"/>
    <cellStyle name="Separador de milhares 4 2" xfId="49"/>
    <cellStyle name="Separador de milhares 4 2 2" xfId="50"/>
    <cellStyle name="Separador de milhares 4 3" xfId="51"/>
    <cellStyle name="Título 1 1" xfId="52"/>
    <cellStyle name="Título 1 1 1" xfId="53"/>
    <cellStyle name="Título 1 1 1 1" xfId="54"/>
    <cellStyle name="Vírgula 2" xfId="55"/>
    <cellStyle name="Vírgula 2 2" xfId="56"/>
    <cellStyle name="Vírgula 2 2 2" xfId="57"/>
    <cellStyle name="Vírgula 2 2 3" xfId="75"/>
    <cellStyle name="Vírgula 2 3" xfId="58"/>
    <cellStyle name="Vírgula 3" xfId="59"/>
    <cellStyle name="Vírgula 3 2" xfId="76"/>
    <cellStyle name="Vírgula 4" xfId="77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6"/>
  <sheetViews>
    <sheetView tabSelected="1" showRuler="0" topLeftCell="A43" zoomScale="85" zoomScaleNormal="85" zoomScalePageLayoutView="70" workbookViewId="0">
      <selection activeCell="K82" sqref="K82"/>
    </sheetView>
  </sheetViews>
  <sheetFormatPr defaultColWidth="9.140625" defaultRowHeight="12.75"/>
  <cols>
    <col min="1" max="1" width="7.85546875" style="2" customWidth="1"/>
    <col min="2" max="2" width="11" style="60" bestFit="1" customWidth="1"/>
    <col min="3" max="3" width="64.5703125" style="2" customWidth="1"/>
    <col min="4" max="4" width="8.7109375" style="2" customWidth="1"/>
    <col min="5" max="5" width="11.7109375" style="2" customWidth="1"/>
    <col min="6" max="6" width="18" style="2" customWidth="1"/>
    <col min="7" max="7" width="24.85546875" style="2" bestFit="1" customWidth="1"/>
    <col min="8" max="8" width="10.28515625" style="2" bestFit="1" customWidth="1"/>
    <col min="9" max="9" width="9.28515625" style="2" bestFit="1" customWidth="1"/>
    <col min="10" max="10" width="12.42578125" style="2" bestFit="1" customWidth="1"/>
    <col min="11" max="16384" width="9.140625" style="2"/>
  </cols>
  <sheetData>
    <row r="1" spans="1:9" ht="35.25">
      <c r="A1" s="76" t="s">
        <v>25</v>
      </c>
      <c r="B1" s="76"/>
      <c r="C1" s="76"/>
      <c r="D1" s="76"/>
      <c r="E1" s="76"/>
      <c r="F1" s="76"/>
      <c r="G1" s="76"/>
    </row>
    <row r="2" spans="1:9">
      <c r="A2" s="10"/>
      <c r="B2" s="10"/>
      <c r="C2" s="10"/>
      <c r="D2" s="10"/>
      <c r="E2" s="10"/>
      <c r="F2" s="10"/>
    </row>
    <row r="3" spans="1:9" s="4" customFormat="1" ht="27.75">
      <c r="A3" s="82" t="s">
        <v>50</v>
      </c>
      <c r="B3" s="82"/>
      <c r="C3" s="82"/>
      <c r="D3" s="82"/>
      <c r="E3" s="82"/>
      <c r="F3" s="82"/>
      <c r="G3" s="82"/>
      <c r="H3" s="3"/>
      <c r="I3" s="1"/>
    </row>
    <row r="4" spans="1:9">
      <c r="A4" s="10"/>
      <c r="B4" s="10"/>
      <c r="C4" s="10"/>
      <c r="D4" s="10"/>
      <c r="E4" s="10"/>
      <c r="F4" s="10"/>
    </row>
    <row r="5" spans="1:9">
      <c r="A5" s="11" t="s">
        <v>0</v>
      </c>
      <c r="B5" s="11" t="s">
        <v>1</v>
      </c>
      <c r="C5" s="11" t="s">
        <v>2</v>
      </c>
      <c r="D5" s="11" t="s">
        <v>3</v>
      </c>
      <c r="E5" s="12" t="s">
        <v>4</v>
      </c>
      <c r="F5" s="12" t="s">
        <v>5</v>
      </c>
      <c r="G5" s="12" t="s">
        <v>14</v>
      </c>
    </row>
    <row r="6" spans="1:9">
      <c r="A6" s="13"/>
      <c r="B6" s="14"/>
      <c r="C6" s="14"/>
      <c r="D6" s="14"/>
      <c r="E6" s="14"/>
      <c r="F6" s="14"/>
      <c r="G6" s="15"/>
    </row>
    <row r="7" spans="1:9" s="5" customFormat="1">
      <c r="A7" s="77" t="s">
        <v>15</v>
      </c>
      <c r="B7" s="78"/>
      <c r="C7" s="78"/>
      <c r="D7" s="16"/>
      <c r="E7" s="17"/>
      <c r="F7" s="17"/>
      <c r="G7" s="18"/>
    </row>
    <row r="8" spans="1:9" s="5" customFormat="1">
      <c r="A8" s="19" t="s">
        <v>6</v>
      </c>
      <c r="B8" s="19" t="s">
        <v>16</v>
      </c>
      <c r="C8" s="72" t="s">
        <v>17</v>
      </c>
      <c r="D8" s="19" t="s">
        <v>7</v>
      </c>
      <c r="E8" s="21">
        <v>1</v>
      </c>
      <c r="F8" s="22">
        <v>882.37</v>
      </c>
      <c r="G8" s="22">
        <f>E8*F8</f>
        <v>882.37</v>
      </c>
    </row>
    <row r="9" spans="1:9" s="5" customFormat="1">
      <c r="A9" s="19" t="s">
        <v>13</v>
      </c>
      <c r="B9" s="19" t="s">
        <v>151</v>
      </c>
      <c r="C9" s="72" t="s">
        <v>152</v>
      </c>
      <c r="D9" s="19" t="s">
        <v>43</v>
      </c>
      <c r="E9" s="21">
        <v>3</v>
      </c>
      <c r="F9" s="22">
        <v>794.85</v>
      </c>
      <c r="G9" s="22">
        <f t="shared" ref="G9:G18" si="0">E9*F9</f>
        <v>2384.5500000000002</v>
      </c>
    </row>
    <row r="10" spans="1:9" s="5" customFormat="1">
      <c r="A10" s="19" t="s">
        <v>44</v>
      </c>
      <c r="B10" s="19" t="s">
        <v>42</v>
      </c>
      <c r="C10" s="72" t="s">
        <v>86</v>
      </c>
      <c r="D10" s="19" t="s">
        <v>7</v>
      </c>
      <c r="E10" s="21">
        <v>277.98</v>
      </c>
      <c r="F10" s="22">
        <v>8.44</v>
      </c>
      <c r="G10" s="22">
        <f t="shared" ref="G10:G11" si="1">E10*F10</f>
        <v>2346.1511999999998</v>
      </c>
    </row>
    <row r="11" spans="1:9" s="5" customFormat="1">
      <c r="A11" s="19" t="s">
        <v>21</v>
      </c>
      <c r="B11" s="19" t="s">
        <v>42</v>
      </c>
      <c r="C11" s="72" t="s">
        <v>87</v>
      </c>
      <c r="D11" s="19" t="s">
        <v>7</v>
      </c>
      <c r="E11" s="21">
        <v>152.41</v>
      </c>
      <c r="F11" s="22">
        <v>8.44</v>
      </c>
      <c r="G11" s="22">
        <f t="shared" si="1"/>
        <v>1286.3403999999998</v>
      </c>
    </row>
    <row r="12" spans="1:9" s="5" customFormat="1" ht="25.5">
      <c r="A12" s="19" t="s">
        <v>45</v>
      </c>
      <c r="B12" s="23" t="s">
        <v>51</v>
      </c>
      <c r="C12" s="73" t="s">
        <v>52</v>
      </c>
      <c r="D12" s="19" t="s">
        <v>7</v>
      </c>
      <c r="E12" s="21">
        <v>199.05</v>
      </c>
      <c r="F12" s="22">
        <v>5.0599999999999996</v>
      </c>
      <c r="G12" s="22">
        <f t="shared" si="0"/>
        <v>1007.193</v>
      </c>
    </row>
    <row r="13" spans="1:9" s="5" customFormat="1">
      <c r="A13" s="19" t="s">
        <v>46</v>
      </c>
      <c r="B13" s="63" t="s">
        <v>58</v>
      </c>
      <c r="C13" s="73" t="s">
        <v>59</v>
      </c>
      <c r="D13" s="63" t="s">
        <v>7</v>
      </c>
      <c r="E13" s="21">
        <v>155.25</v>
      </c>
      <c r="F13" s="22">
        <v>5.0599999999999996</v>
      </c>
      <c r="G13" s="22">
        <f t="shared" si="0"/>
        <v>785.56499999999994</v>
      </c>
    </row>
    <row r="14" spans="1:9" s="5" customFormat="1" ht="25.5">
      <c r="A14" s="19" t="s">
        <v>47</v>
      </c>
      <c r="B14" s="66" t="s">
        <v>67</v>
      </c>
      <c r="C14" s="65" t="s">
        <v>68</v>
      </c>
      <c r="D14" s="66" t="s">
        <v>62</v>
      </c>
      <c r="E14" s="65">
        <v>25.79</v>
      </c>
      <c r="F14" s="22">
        <v>11.22</v>
      </c>
      <c r="G14" s="22">
        <f t="shared" si="0"/>
        <v>289.36380000000003</v>
      </c>
    </row>
    <row r="15" spans="1:9" s="5" customFormat="1">
      <c r="A15" s="19" t="s">
        <v>26</v>
      </c>
      <c r="B15" s="66" t="s">
        <v>70</v>
      </c>
      <c r="C15" s="65" t="s">
        <v>71</v>
      </c>
      <c r="D15" s="66" t="s">
        <v>62</v>
      </c>
      <c r="E15" s="65">
        <v>63</v>
      </c>
      <c r="F15" s="22">
        <v>10.46</v>
      </c>
      <c r="G15" s="22">
        <f t="shared" si="0"/>
        <v>658.98</v>
      </c>
    </row>
    <row r="16" spans="1:9" s="5" customFormat="1">
      <c r="A16" s="19" t="s">
        <v>72</v>
      </c>
      <c r="B16" s="66" t="s">
        <v>73</v>
      </c>
      <c r="C16" s="65" t="s">
        <v>74</v>
      </c>
      <c r="D16" s="66" t="s">
        <v>7</v>
      </c>
      <c r="E16" s="65">
        <v>16.440000000000001</v>
      </c>
      <c r="F16" s="22">
        <v>13.5</v>
      </c>
      <c r="G16" s="22">
        <f t="shared" si="0"/>
        <v>221.94000000000003</v>
      </c>
    </row>
    <row r="17" spans="1:9" s="5" customFormat="1">
      <c r="A17" s="19" t="s">
        <v>103</v>
      </c>
      <c r="B17" s="66" t="s">
        <v>78</v>
      </c>
      <c r="C17" s="65" t="s">
        <v>79</v>
      </c>
      <c r="D17" s="66" t="s">
        <v>7</v>
      </c>
      <c r="E17" s="21">
        <v>610.05999999999995</v>
      </c>
      <c r="F17" s="22">
        <v>5.29</v>
      </c>
      <c r="G17" s="22">
        <f t="shared" si="0"/>
        <v>3227.2173999999995</v>
      </c>
    </row>
    <row r="18" spans="1:9" s="5" customFormat="1">
      <c r="A18" s="19" t="s">
        <v>104</v>
      </c>
      <c r="B18" s="23" t="s">
        <v>22</v>
      </c>
      <c r="C18" s="73" t="s">
        <v>23</v>
      </c>
      <c r="D18" s="19" t="s">
        <v>9</v>
      </c>
      <c r="E18" s="21">
        <v>3</v>
      </c>
      <c r="F18" s="22">
        <v>42.22</v>
      </c>
      <c r="G18" s="22">
        <f t="shared" si="0"/>
        <v>126.66</v>
      </c>
    </row>
    <row r="19" spans="1:9" s="5" customFormat="1">
      <c r="A19" s="25"/>
      <c r="B19" s="26"/>
      <c r="C19" s="27"/>
      <c r="D19" s="79" t="s">
        <v>8</v>
      </c>
      <c r="E19" s="80"/>
      <c r="F19" s="81"/>
      <c r="G19" s="28">
        <f>SUM(G8:G18)</f>
        <v>13216.3308</v>
      </c>
    </row>
    <row r="20" spans="1:9" s="5" customFormat="1">
      <c r="A20" s="29"/>
      <c r="B20" s="30"/>
      <c r="C20" s="31"/>
      <c r="D20" s="30"/>
      <c r="E20" s="32"/>
      <c r="F20" s="33"/>
      <c r="G20" s="34"/>
      <c r="H20" s="6"/>
      <c r="I20" s="7"/>
    </row>
    <row r="21" spans="1:9" s="5" customFormat="1">
      <c r="A21" s="77" t="s">
        <v>48</v>
      </c>
      <c r="B21" s="78"/>
      <c r="C21" s="78"/>
      <c r="D21" s="16"/>
      <c r="E21" s="17"/>
      <c r="F21" s="17"/>
      <c r="G21" s="18"/>
    </row>
    <row r="22" spans="1:9" s="5" customFormat="1" ht="25.5">
      <c r="A22" s="19" t="s">
        <v>27</v>
      </c>
      <c r="B22" s="19" t="s">
        <v>31</v>
      </c>
      <c r="C22" s="20" t="s">
        <v>32</v>
      </c>
      <c r="D22" s="19" t="s">
        <v>7</v>
      </c>
      <c r="E22" s="21">
        <v>277.95999999999998</v>
      </c>
      <c r="F22" s="22">
        <v>18.05</v>
      </c>
      <c r="G22" s="55">
        <f t="shared" ref="G22" si="2">E22*F22</f>
        <v>5017.1779999999999</v>
      </c>
    </row>
    <row r="23" spans="1:9" s="5" customFormat="1">
      <c r="A23" s="19" t="s">
        <v>28</v>
      </c>
      <c r="B23" s="19" t="s">
        <v>53</v>
      </c>
      <c r="C23" s="20" t="s">
        <v>54</v>
      </c>
      <c r="D23" s="19" t="s">
        <v>7</v>
      </c>
      <c r="E23" s="21">
        <v>277.95999999999998</v>
      </c>
      <c r="F23" s="22">
        <v>98.36</v>
      </c>
      <c r="G23" s="55">
        <f t="shared" ref="G23" si="3">E23*F23</f>
        <v>27340.145599999996</v>
      </c>
    </row>
    <row r="24" spans="1:9" s="5" customFormat="1" ht="38.25">
      <c r="A24" s="19" t="s">
        <v>29</v>
      </c>
      <c r="B24" s="19" t="s">
        <v>109</v>
      </c>
      <c r="C24" s="20" t="s">
        <v>110</v>
      </c>
      <c r="D24" s="19" t="s">
        <v>7</v>
      </c>
      <c r="E24" s="21">
        <v>98.3</v>
      </c>
      <c r="F24" s="22">
        <v>730.72</v>
      </c>
      <c r="G24" s="55">
        <f>E24*F24</f>
        <v>71829.775999999998</v>
      </c>
      <c r="H24" s="54"/>
    </row>
    <row r="25" spans="1:9" s="5" customFormat="1">
      <c r="A25" s="19" t="s">
        <v>30</v>
      </c>
      <c r="B25" s="19" t="s">
        <v>60</v>
      </c>
      <c r="C25" s="20" t="s">
        <v>61</v>
      </c>
      <c r="D25" s="19" t="s">
        <v>62</v>
      </c>
      <c r="E25" s="21">
        <v>98.3</v>
      </c>
      <c r="F25" s="22">
        <v>101.14</v>
      </c>
      <c r="G25" s="55">
        <f t="shared" ref="G25:G27" si="4">E25*F25</f>
        <v>9942.0619999999999</v>
      </c>
    </row>
    <row r="26" spans="1:9" s="5" customFormat="1">
      <c r="A26" s="19"/>
      <c r="B26" s="19" t="s">
        <v>111</v>
      </c>
      <c r="C26" s="20" t="s">
        <v>112</v>
      </c>
      <c r="D26" s="19" t="s">
        <v>7</v>
      </c>
      <c r="E26" s="21">
        <v>50</v>
      </c>
      <c r="F26" s="22">
        <v>121.34</v>
      </c>
      <c r="G26" s="55">
        <f t="shared" ref="G26" si="5">E26*F26</f>
        <v>6067</v>
      </c>
    </row>
    <row r="27" spans="1:9" s="5" customFormat="1">
      <c r="A27" s="19" t="s">
        <v>77</v>
      </c>
      <c r="B27" s="19" t="s">
        <v>75</v>
      </c>
      <c r="C27" s="20" t="s">
        <v>76</v>
      </c>
      <c r="D27" s="19" t="s">
        <v>7</v>
      </c>
      <c r="E27" s="21">
        <v>50</v>
      </c>
      <c r="F27" s="22">
        <v>61.38</v>
      </c>
      <c r="G27" s="55">
        <f t="shared" si="4"/>
        <v>3069</v>
      </c>
    </row>
    <row r="28" spans="1:9" s="5" customFormat="1">
      <c r="A28" s="25"/>
      <c r="B28" s="26"/>
      <c r="C28" s="27"/>
      <c r="D28" s="79" t="s">
        <v>10</v>
      </c>
      <c r="E28" s="80"/>
      <c r="F28" s="81"/>
      <c r="G28" s="56">
        <f>SUM(G22:G27)</f>
        <v>123265.16159999999</v>
      </c>
    </row>
    <row r="29" spans="1:9" s="5" customFormat="1">
      <c r="A29" s="48"/>
      <c r="B29" s="49"/>
      <c r="C29" s="50"/>
      <c r="D29" s="49"/>
      <c r="E29" s="51"/>
      <c r="F29" s="52"/>
      <c r="G29" s="53"/>
    </row>
    <row r="30" spans="1:9" s="5" customFormat="1">
      <c r="A30" s="77" t="s">
        <v>155</v>
      </c>
      <c r="B30" s="78"/>
      <c r="C30" s="78"/>
      <c r="D30" s="16"/>
      <c r="E30" s="17"/>
      <c r="F30" s="17"/>
      <c r="G30" s="18"/>
    </row>
    <row r="31" spans="1:9" s="5" customFormat="1">
      <c r="A31" s="83" t="s">
        <v>34</v>
      </c>
      <c r="B31" s="84"/>
      <c r="C31" s="84"/>
      <c r="D31" s="35"/>
      <c r="E31" s="36"/>
      <c r="F31" s="36"/>
      <c r="G31" s="37"/>
    </row>
    <row r="32" spans="1:9" s="5" customFormat="1" ht="25.5">
      <c r="A32" s="74" t="s">
        <v>19</v>
      </c>
      <c r="B32" s="75" t="s">
        <v>149</v>
      </c>
      <c r="C32" s="24" t="s">
        <v>150</v>
      </c>
      <c r="D32" s="19" t="s">
        <v>7</v>
      </c>
      <c r="E32" s="21">
        <v>155</v>
      </c>
      <c r="F32" s="22">
        <v>97.56</v>
      </c>
      <c r="G32" s="22">
        <f t="shared" ref="G32" si="6">E32*F32</f>
        <v>15121.800000000001</v>
      </c>
    </row>
    <row r="33" spans="1:7" s="5" customFormat="1" ht="38.25">
      <c r="A33" s="19" t="s">
        <v>20</v>
      </c>
      <c r="B33" s="23" t="s">
        <v>101</v>
      </c>
      <c r="C33" s="24" t="s">
        <v>102</v>
      </c>
      <c r="D33" s="19" t="s">
        <v>7</v>
      </c>
      <c r="E33" s="21">
        <v>152.5</v>
      </c>
      <c r="F33" s="22">
        <v>180.06</v>
      </c>
      <c r="G33" s="22">
        <f t="shared" ref="G33" si="7">E33*F33</f>
        <v>27459.15</v>
      </c>
    </row>
    <row r="34" spans="1:7" ht="38.25">
      <c r="A34" s="19" t="s">
        <v>159</v>
      </c>
      <c r="B34" s="19" t="s">
        <v>55</v>
      </c>
      <c r="C34" s="20" t="s">
        <v>56</v>
      </c>
      <c r="D34" s="19" t="s">
        <v>7</v>
      </c>
      <c r="E34" s="21">
        <v>278.06</v>
      </c>
      <c r="F34" s="22">
        <v>123.92</v>
      </c>
      <c r="G34" s="22">
        <f t="shared" ref="G34:G35" si="8">E34*F34</f>
        <v>34457.195200000002</v>
      </c>
    </row>
    <row r="35" spans="1:7" ht="38.25">
      <c r="A35" s="19" t="s">
        <v>160</v>
      </c>
      <c r="B35" s="19" t="s">
        <v>63</v>
      </c>
      <c r="C35" s="20" t="s">
        <v>64</v>
      </c>
      <c r="D35" s="19" t="s">
        <v>65</v>
      </c>
      <c r="E35" s="21">
        <v>332</v>
      </c>
      <c r="F35" s="22">
        <v>24.46</v>
      </c>
      <c r="G35" s="22">
        <f t="shared" si="8"/>
        <v>8120.72</v>
      </c>
    </row>
    <row r="36" spans="1:7">
      <c r="A36" s="83" t="s">
        <v>36</v>
      </c>
      <c r="B36" s="84"/>
      <c r="C36" s="84"/>
      <c r="D36" s="35"/>
      <c r="E36" s="36"/>
      <c r="F36" s="22"/>
      <c r="G36" s="37"/>
    </row>
    <row r="37" spans="1:7">
      <c r="A37" s="19" t="s">
        <v>161</v>
      </c>
      <c r="B37" s="19" t="s">
        <v>35</v>
      </c>
      <c r="C37" s="20" t="s">
        <v>180</v>
      </c>
      <c r="D37" s="19" t="s">
        <v>7</v>
      </c>
      <c r="E37" s="21">
        <v>1305.2</v>
      </c>
      <c r="F37" s="22">
        <v>28.51</v>
      </c>
      <c r="G37" s="22">
        <f>E37*F37</f>
        <v>37211.252</v>
      </c>
    </row>
    <row r="38" spans="1:7">
      <c r="A38" s="19" t="s">
        <v>162</v>
      </c>
      <c r="B38" s="19" t="s">
        <v>35</v>
      </c>
      <c r="C38" s="20" t="s">
        <v>179</v>
      </c>
      <c r="D38" s="19" t="s">
        <v>7</v>
      </c>
      <c r="E38" s="21">
        <v>556.12</v>
      </c>
      <c r="F38" s="22">
        <v>28.51</v>
      </c>
      <c r="G38" s="22">
        <f>E38*F38</f>
        <v>15854.9812</v>
      </c>
    </row>
    <row r="39" spans="1:7">
      <c r="A39" s="19" t="s">
        <v>163</v>
      </c>
      <c r="B39" s="66" t="s">
        <v>69</v>
      </c>
      <c r="C39" s="20" t="s">
        <v>178</v>
      </c>
      <c r="D39" s="19" t="s">
        <v>7</v>
      </c>
      <c r="E39" s="21">
        <v>262.67</v>
      </c>
      <c r="F39" s="22">
        <v>42.28</v>
      </c>
      <c r="G39" s="22">
        <f>E39*F39</f>
        <v>11105.687600000001</v>
      </c>
    </row>
    <row r="40" spans="1:7" ht="38.25">
      <c r="A40" s="19" t="s">
        <v>164</v>
      </c>
      <c r="B40" s="19" t="s">
        <v>66</v>
      </c>
      <c r="C40" s="20" t="s">
        <v>100</v>
      </c>
      <c r="D40" s="19" t="s">
        <v>7</v>
      </c>
      <c r="E40" s="21">
        <v>101</v>
      </c>
      <c r="F40" s="22">
        <v>12.34</v>
      </c>
      <c r="G40" s="22">
        <f>E40*F40</f>
        <v>1246.3399999999999</v>
      </c>
    </row>
    <row r="41" spans="1:7">
      <c r="A41" s="45"/>
      <c r="B41" s="46"/>
      <c r="C41" s="47"/>
      <c r="D41" s="85" t="s">
        <v>18</v>
      </c>
      <c r="E41" s="85"/>
      <c r="F41" s="85"/>
      <c r="G41" s="28">
        <f>SUM(G31:G40)</f>
        <v>150577.12600000002</v>
      </c>
    </row>
    <row r="42" spans="1:7">
      <c r="A42" s="68"/>
      <c r="B42" s="68"/>
      <c r="C42" s="69"/>
      <c r="D42" s="70"/>
      <c r="E42" s="70"/>
      <c r="F42" s="70"/>
      <c r="G42" s="71"/>
    </row>
    <row r="43" spans="1:7" ht="12.75" customHeight="1">
      <c r="A43" s="77" t="s">
        <v>156</v>
      </c>
      <c r="B43" s="78"/>
      <c r="C43" s="78"/>
      <c r="D43" s="16"/>
      <c r="E43" s="17"/>
      <c r="F43" s="17"/>
      <c r="G43" s="18"/>
    </row>
    <row r="44" spans="1:7" ht="25.5">
      <c r="A44" s="19" t="s">
        <v>37</v>
      </c>
      <c r="B44" s="65" t="s">
        <v>113</v>
      </c>
      <c r="C44" s="20" t="s">
        <v>114</v>
      </c>
      <c r="D44" s="19" t="s">
        <v>115</v>
      </c>
      <c r="E44" s="21">
        <v>1</v>
      </c>
      <c r="F44" s="22">
        <v>6882.8</v>
      </c>
      <c r="G44" s="67">
        <f t="shared" ref="G44:G59" si="9">E44*F44</f>
        <v>6882.8</v>
      </c>
    </row>
    <row r="45" spans="1:7" ht="25.5">
      <c r="A45" s="19" t="s">
        <v>38</v>
      </c>
      <c r="B45" s="65" t="s">
        <v>116</v>
      </c>
      <c r="C45" s="65" t="s">
        <v>117</v>
      </c>
      <c r="D45" s="66" t="s">
        <v>115</v>
      </c>
      <c r="E45" s="65">
        <v>100</v>
      </c>
      <c r="F45" s="22">
        <v>16.59</v>
      </c>
      <c r="G45" s="67">
        <f t="shared" si="9"/>
        <v>1659</v>
      </c>
    </row>
    <row r="46" spans="1:7" ht="25.5">
      <c r="A46" s="19" t="s">
        <v>39</v>
      </c>
      <c r="B46" s="65" t="s">
        <v>146</v>
      </c>
      <c r="C46" s="65" t="s">
        <v>145</v>
      </c>
      <c r="D46" s="19" t="s">
        <v>115</v>
      </c>
      <c r="E46" s="21">
        <v>1</v>
      </c>
      <c r="F46" s="22">
        <v>750.49</v>
      </c>
      <c r="G46" s="67">
        <f t="shared" si="9"/>
        <v>750.49</v>
      </c>
    </row>
    <row r="47" spans="1:7" ht="25.5">
      <c r="A47" s="19" t="s">
        <v>40</v>
      </c>
      <c r="B47" s="65" t="s">
        <v>144</v>
      </c>
      <c r="C47" s="65" t="s">
        <v>143</v>
      </c>
      <c r="D47" s="19" t="s">
        <v>115</v>
      </c>
      <c r="E47" s="21">
        <v>1</v>
      </c>
      <c r="F47" s="22">
        <v>1049.71</v>
      </c>
      <c r="G47" s="67">
        <f t="shared" si="9"/>
        <v>1049.71</v>
      </c>
    </row>
    <row r="48" spans="1:7">
      <c r="A48" s="19" t="s">
        <v>41</v>
      </c>
      <c r="B48" s="65" t="s">
        <v>118</v>
      </c>
      <c r="C48" s="65" t="s">
        <v>119</v>
      </c>
      <c r="D48" s="19" t="s">
        <v>115</v>
      </c>
      <c r="E48" s="21">
        <v>100</v>
      </c>
      <c r="F48" s="22">
        <v>16.59</v>
      </c>
      <c r="G48" s="67">
        <f t="shared" si="9"/>
        <v>1659</v>
      </c>
    </row>
    <row r="49" spans="1:9">
      <c r="A49" s="19" t="s">
        <v>105</v>
      </c>
      <c r="B49" s="65" t="s">
        <v>120</v>
      </c>
      <c r="C49" s="65" t="s">
        <v>121</v>
      </c>
      <c r="D49" s="66" t="s">
        <v>115</v>
      </c>
      <c r="E49" s="21">
        <v>200</v>
      </c>
      <c r="F49" s="22">
        <v>3.37</v>
      </c>
      <c r="G49" s="67">
        <f t="shared" si="9"/>
        <v>674</v>
      </c>
    </row>
    <row r="50" spans="1:9">
      <c r="A50" s="19" t="s">
        <v>106</v>
      </c>
      <c r="B50" s="65" t="s">
        <v>148</v>
      </c>
      <c r="C50" s="65" t="s">
        <v>147</v>
      </c>
      <c r="D50" s="19" t="s">
        <v>7</v>
      </c>
      <c r="E50" s="21">
        <v>20</v>
      </c>
      <c r="F50" s="22">
        <v>82.94</v>
      </c>
      <c r="G50" s="67">
        <f t="shared" si="9"/>
        <v>1658.8</v>
      </c>
    </row>
    <row r="51" spans="1:9">
      <c r="A51" s="19" t="s">
        <v>165</v>
      </c>
      <c r="B51" s="65" t="s">
        <v>123</v>
      </c>
      <c r="C51" s="65" t="s">
        <v>122</v>
      </c>
      <c r="D51" s="19" t="s">
        <v>62</v>
      </c>
      <c r="E51" s="21">
        <v>700</v>
      </c>
      <c r="F51" s="22">
        <v>10.37</v>
      </c>
      <c r="G51" s="67">
        <f t="shared" si="9"/>
        <v>7258.9999999999991</v>
      </c>
    </row>
    <row r="52" spans="1:9">
      <c r="A52" s="19" t="s">
        <v>166</v>
      </c>
      <c r="B52" s="65" t="s">
        <v>125</v>
      </c>
      <c r="C52" s="65" t="s">
        <v>124</v>
      </c>
      <c r="D52" s="19" t="s">
        <v>126</v>
      </c>
      <c r="E52" s="21">
        <v>130</v>
      </c>
      <c r="F52" s="22">
        <v>35.119999999999997</v>
      </c>
      <c r="G52" s="67">
        <f t="shared" si="9"/>
        <v>4565.5999999999995</v>
      </c>
    </row>
    <row r="53" spans="1:9" ht="25.5">
      <c r="A53" s="19" t="s">
        <v>167</v>
      </c>
      <c r="B53" s="65" t="s">
        <v>127</v>
      </c>
      <c r="C53" s="65" t="s">
        <v>128</v>
      </c>
      <c r="D53" s="66" t="s">
        <v>115</v>
      </c>
      <c r="E53" s="21">
        <v>101</v>
      </c>
      <c r="F53" s="22">
        <v>70.23</v>
      </c>
      <c r="G53" s="67">
        <f t="shared" si="9"/>
        <v>7093.2300000000005</v>
      </c>
    </row>
    <row r="54" spans="1:9" ht="25.5">
      <c r="A54" s="19" t="s">
        <v>168</v>
      </c>
      <c r="B54" s="19" t="s">
        <v>84</v>
      </c>
      <c r="C54" s="20" t="s">
        <v>85</v>
      </c>
      <c r="D54" s="19" t="s">
        <v>57</v>
      </c>
      <c r="E54" s="21">
        <v>9</v>
      </c>
      <c r="F54" s="22">
        <v>82.92</v>
      </c>
      <c r="G54" s="22">
        <f>E54*F54</f>
        <v>746.28</v>
      </c>
    </row>
    <row r="55" spans="1:9">
      <c r="A55" s="19" t="s">
        <v>169</v>
      </c>
      <c r="B55" s="65" t="s">
        <v>129</v>
      </c>
      <c r="C55" s="65" t="s">
        <v>130</v>
      </c>
      <c r="D55" s="19" t="s">
        <v>62</v>
      </c>
      <c r="E55" s="21">
        <v>1500</v>
      </c>
      <c r="F55" s="22">
        <v>4.13</v>
      </c>
      <c r="G55" s="67">
        <f t="shared" si="9"/>
        <v>6195</v>
      </c>
    </row>
    <row r="56" spans="1:9">
      <c r="A56" s="19" t="s">
        <v>170</v>
      </c>
      <c r="B56" s="65" t="s">
        <v>132</v>
      </c>
      <c r="C56" s="65" t="s">
        <v>131</v>
      </c>
      <c r="D56" s="19" t="s">
        <v>62</v>
      </c>
      <c r="E56" s="21">
        <v>500</v>
      </c>
      <c r="F56" s="22">
        <v>6.29</v>
      </c>
      <c r="G56" s="67">
        <f t="shared" si="9"/>
        <v>3145</v>
      </c>
    </row>
    <row r="57" spans="1:9">
      <c r="A57" s="19" t="s">
        <v>171</v>
      </c>
      <c r="B57" s="65" t="s">
        <v>133</v>
      </c>
      <c r="C57" s="65" t="s">
        <v>134</v>
      </c>
      <c r="D57" s="19" t="s">
        <v>62</v>
      </c>
      <c r="E57" s="21">
        <v>300</v>
      </c>
      <c r="F57" s="22">
        <v>8.99</v>
      </c>
      <c r="G57" s="67">
        <f t="shared" si="9"/>
        <v>2697</v>
      </c>
    </row>
    <row r="58" spans="1:9">
      <c r="A58" s="19" t="s">
        <v>172</v>
      </c>
      <c r="B58" s="65" t="s">
        <v>136</v>
      </c>
      <c r="C58" s="65" t="s">
        <v>135</v>
      </c>
      <c r="D58" s="19" t="s">
        <v>62</v>
      </c>
      <c r="E58" s="21">
        <v>100</v>
      </c>
      <c r="F58" s="22">
        <v>14.29</v>
      </c>
      <c r="G58" s="67">
        <f t="shared" si="9"/>
        <v>1429</v>
      </c>
    </row>
    <row r="59" spans="1:9">
      <c r="A59" s="19" t="s">
        <v>173</v>
      </c>
      <c r="B59" s="65" t="s">
        <v>138</v>
      </c>
      <c r="C59" s="65" t="s">
        <v>137</v>
      </c>
      <c r="D59" s="19" t="s">
        <v>115</v>
      </c>
      <c r="E59" s="21">
        <v>200</v>
      </c>
      <c r="F59" s="22">
        <v>23.2</v>
      </c>
      <c r="G59" s="67">
        <f t="shared" si="9"/>
        <v>4640</v>
      </c>
    </row>
    <row r="60" spans="1:9">
      <c r="A60" s="19" t="s">
        <v>174</v>
      </c>
      <c r="B60" s="65" t="s">
        <v>139</v>
      </c>
      <c r="C60" s="65" t="s">
        <v>140</v>
      </c>
      <c r="D60" s="19" t="s">
        <v>115</v>
      </c>
      <c r="E60" s="21">
        <v>400</v>
      </c>
      <c r="F60" s="22">
        <v>9.6300000000000008</v>
      </c>
      <c r="G60" s="67">
        <f t="shared" ref="G60" si="10">E60*F60</f>
        <v>3852.0000000000005</v>
      </c>
    </row>
    <row r="61" spans="1:9" ht="25.5">
      <c r="A61" s="19" t="s">
        <v>175</v>
      </c>
      <c r="B61" s="65" t="s">
        <v>142</v>
      </c>
      <c r="C61" s="65" t="s">
        <v>141</v>
      </c>
      <c r="D61" s="19" t="s">
        <v>115</v>
      </c>
      <c r="E61" s="21">
        <v>1000</v>
      </c>
      <c r="F61" s="22">
        <v>10.91</v>
      </c>
      <c r="G61" s="67">
        <f>E61*F61</f>
        <v>10910</v>
      </c>
    </row>
    <row r="62" spans="1:9" ht="12.75" customHeight="1">
      <c r="A62" s="45"/>
      <c r="B62" s="46"/>
      <c r="C62" s="47"/>
      <c r="D62" s="79" t="s">
        <v>33</v>
      </c>
      <c r="E62" s="80"/>
      <c r="F62" s="81"/>
      <c r="G62" s="28">
        <f>SUM(G44:G61)</f>
        <v>66865.91</v>
      </c>
    </row>
    <row r="63" spans="1:9" s="5" customFormat="1">
      <c r="A63" s="29"/>
      <c r="B63" s="30"/>
      <c r="C63" s="31"/>
      <c r="D63" s="30"/>
      <c r="E63" s="32"/>
      <c r="F63" s="33"/>
      <c r="G63" s="34"/>
      <c r="H63" s="6"/>
      <c r="I63" s="7"/>
    </row>
    <row r="64" spans="1:9" s="5" customFormat="1">
      <c r="A64" s="77" t="s">
        <v>157</v>
      </c>
      <c r="B64" s="78"/>
      <c r="C64" s="78"/>
      <c r="D64" s="16"/>
      <c r="E64" s="17"/>
      <c r="F64" s="17"/>
      <c r="G64" s="18"/>
    </row>
    <row r="65" spans="1:9" s="5" customFormat="1">
      <c r="A65" s="19" t="s">
        <v>80</v>
      </c>
      <c r="B65" s="61" t="s">
        <v>176</v>
      </c>
      <c r="C65" s="62" t="s">
        <v>177</v>
      </c>
      <c r="D65" s="19" t="s">
        <v>57</v>
      </c>
      <c r="E65" s="21">
        <v>2</v>
      </c>
      <c r="F65" s="22">
        <v>604.82000000000005</v>
      </c>
      <c r="G65" s="67">
        <f t="shared" ref="G65" si="11">E65*F65</f>
        <v>1209.6400000000001</v>
      </c>
    </row>
    <row r="66" spans="1:9" s="5" customFormat="1">
      <c r="A66" s="19" t="s">
        <v>80</v>
      </c>
      <c r="B66" s="61" t="s">
        <v>88</v>
      </c>
      <c r="C66" s="62" t="s">
        <v>89</v>
      </c>
      <c r="D66" s="19" t="s">
        <v>57</v>
      </c>
      <c r="E66" s="21">
        <v>4</v>
      </c>
      <c r="F66" s="22">
        <v>613.66999999999996</v>
      </c>
      <c r="G66" s="67">
        <f t="shared" ref="G66:G70" si="12">E66*F66</f>
        <v>2454.6799999999998</v>
      </c>
    </row>
    <row r="67" spans="1:9" s="5" customFormat="1">
      <c r="A67" s="19" t="s">
        <v>81</v>
      </c>
      <c r="B67" s="23" t="s">
        <v>90</v>
      </c>
      <c r="C67" s="24" t="s">
        <v>91</v>
      </c>
      <c r="D67" s="19" t="s">
        <v>57</v>
      </c>
      <c r="E67" s="21">
        <v>22</v>
      </c>
      <c r="F67" s="22">
        <v>640.97</v>
      </c>
      <c r="G67" s="67">
        <f t="shared" si="12"/>
        <v>14101.34</v>
      </c>
      <c r="H67" s="6"/>
      <c r="I67" s="7"/>
    </row>
    <row r="68" spans="1:9" s="5" customFormat="1">
      <c r="A68" s="19" t="s">
        <v>82</v>
      </c>
      <c r="B68" s="19" t="s">
        <v>92</v>
      </c>
      <c r="C68" s="20" t="s">
        <v>93</v>
      </c>
      <c r="D68" s="19" t="s">
        <v>57</v>
      </c>
      <c r="E68" s="21">
        <v>2</v>
      </c>
      <c r="F68" s="22">
        <v>734.39</v>
      </c>
      <c r="G68" s="67">
        <f t="shared" si="12"/>
        <v>1468.78</v>
      </c>
      <c r="H68" s="6"/>
      <c r="I68" s="7"/>
    </row>
    <row r="69" spans="1:9" s="5" customFormat="1" ht="25.5">
      <c r="A69" s="19" t="s">
        <v>83</v>
      </c>
      <c r="B69" s="19" t="s">
        <v>94</v>
      </c>
      <c r="C69" s="20" t="s">
        <v>95</v>
      </c>
      <c r="D69" s="19" t="s">
        <v>96</v>
      </c>
      <c r="E69" s="21">
        <v>29</v>
      </c>
      <c r="F69" s="22">
        <v>315.52</v>
      </c>
      <c r="G69" s="67">
        <f t="shared" si="12"/>
        <v>9150.08</v>
      </c>
    </row>
    <row r="70" spans="1:9" s="5" customFormat="1" ht="38.25">
      <c r="A70" s="19" t="s">
        <v>99</v>
      </c>
      <c r="B70" s="19" t="s">
        <v>97</v>
      </c>
      <c r="C70" s="24" t="s">
        <v>98</v>
      </c>
      <c r="D70" s="19" t="s">
        <v>96</v>
      </c>
      <c r="E70" s="21">
        <v>1</v>
      </c>
      <c r="F70" s="22">
        <v>408.24</v>
      </c>
      <c r="G70" s="67">
        <f t="shared" si="12"/>
        <v>408.24</v>
      </c>
    </row>
    <row r="71" spans="1:9" s="5" customFormat="1">
      <c r="A71" s="25"/>
      <c r="B71" s="26"/>
      <c r="C71" s="27"/>
      <c r="D71" s="79" t="s">
        <v>107</v>
      </c>
      <c r="E71" s="80"/>
      <c r="F71" s="81"/>
      <c r="G71" s="56">
        <f>SUM(G65:G70)</f>
        <v>28792.76</v>
      </c>
    </row>
    <row r="72" spans="1:9" s="5" customFormat="1">
      <c r="A72" s="38"/>
      <c r="B72" s="39"/>
      <c r="C72" s="40"/>
      <c r="D72" s="30"/>
      <c r="E72" s="32"/>
      <c r="F72" s="33"/>
      <c r="G72" s="57"/>
    </row>
    <row r="73" spans="1:9" s="5" customFormat="1">
      <c r="A73" s="77" t="s">
        <v>158</v>
      </c>
      <c r="B73" s="78"/>
      <c r="C73" s="78"/>
      <c r="D73" s="16"/>
      <c r="E73" s="17"/>
      <c r="F73" s="17"/>
      <c r="G73" s="18"/>
      <c r="H73" s="6"/>
      <c r="I73" s="7"/>
    </row>
    <row r="74" spans="1:9">
      <c r="A74" s="19" t="s">
        <v>19</v>
      </c>
      <c r="B74" s="23" t="s">
        <v>153</v>
      </c>
      <c r="C74" s="24" t="s">
        <v>154</v>
      </c>
      <c r="D74" s="19" t="s">
        <v>7</v>
      </c>
      <c r="E74" s="21">
        <v>430</v>
      </c>
      <c r="F74" s="22">
        <v>11.81</v>
      </c>
      <c r="G74" s="67">
        <f t="shared" ref="G74" si="13">E74*F74</f>
        <v>5078.3</v>
      </c>
    </row>
    <row r="75" spans="1:9">
      <c r="A75" s="25"/>
      <c r="B75" s="26"/>
      <c r="C75" s="27"/>
      <c r="D75" s="79" t="s">
        <v>108</v>
      </c>
      <c r="E75" s="80"/>
      <c r="F75" s="81"/>
      <c r="G75" s="28">
        <f>SUM(G74)</f>
        <v>5078.3</v>
      </c>
    </row>
    <row r="76" spans="1:9">
      <c r="A76" s="38"/>
      <c r="B76" s="39"/>
      <c r="C76" s="40"/>
      <c r="D76" s="30"/>
      <c r="E76" s="32"/>
      <c r="F76" s="33"/>
      <c r="G76" s="57"/>
    </row>
    <row r="77" spans="1:9">
      <c r="A77" s="41" t="s">
        <v>24</v>
      </c>
      <c r="B77" s="58"/>
      <c r="C77" s="42"/>
      <c r="D77" s="79" t="s">
        <v>11</v>
      </c>
      <c r="E77" s="80"/>
      <c r="F77" s="81"/>
      <c r="G77" s="64">
        <f>SUM(G75,G71,G62,G41,G28,G19)</f>
        <v>387795.58840000001</v>
      </c>
    </row>
    <row r="78" spans="1:9" ht="18" customHeight="1">
      <c r="A78" s="41" t="s">
        <v>181</v>
      </c>
      <c r="B78" s="58"/>
      <c r="C78" s="42"/>
      <c r="D78" s="86" t="s">
        <v>49</v>
      </c>
      <c r="E78" s="87"/>
      <c r="F78" s="88"/>
      <c r="G78" s="64">
        <f>+G77*0.2423</f>
        <v>93962.871069319997</v>
      </c>
    </row>
    <row r="79" spans="1:9" ht="13.9" customHeight="1">
      <c r="A79" s="43"/>
      <c r="B79" s="59"/>
      <c r="C79" s="44"/>
      <c r="D79" s="79" t="s">
        <v>12</v>
      </c>
      <c r="E79" s="80"/>
      <c r="F79" s="81"/>
      <c r="G79" s="64">
        <f>+G77+G78</f>
        <v>481758.45946932002</v>
      </c>
    </row>
    <row r="80" spans="1:9" ht="18" customHeight="1"/>
    <row r="81" spans="7:7" ht="13.9" customHeight="1">
      <c r="G81" s="8"/>
    </row>
    <row r="82" spans="7:7" ht="13.9" customHeight="1">
      <c r="G82" s="9"/>
    </row>
    <row r="83" spans="7:7">
      <c r="G83" s="8"/>
    </row>
    <row r="84" spans="7:7" ht="18" customHeight="1">
      <c r="G84" s="9"/>
    </row>
    <row r="85" spans="7:7" ht="18" customHeight="1">
      <c r="G85" s="9"/>
    </row>
    <row r="88" spans="7:7" ht="15" customHeight="1"/>
    <row r="91" spans="7:7" ht="18" customHeight="1"/>
    <row r="92" spans="7:7" ht="18" customHeight="1"/>
    <row r="95" spans="7:7" ht="18" customHeight="1"/>
    <row r="98" ht="18" customHeight="1"/>
    <row r="99" ht="18" customHeight="1"/>
    <row r="102" ht="15" customHeight="1"/>
    <row r="104" ht="18" customHeight="1"/>
    <row r="106" ht="18" customHeight="1"/>
    <row r="108" ht="18" customHeight="1"/>
    <row r="109" ht="15" customHeight="1"/>
    <row r="111" ht="18" customHeight="1"/>
    <row r="113" ht="18" customHeight="1"/>
    <row r="116" ht="18" customHeight="1"/>
    <row r="118" ht="18" customHeight="1"/>
    <row r="123" ht="15" customHeight="1"/>
    <row r="124" ht="18" customHeight="1"/>
    <row r="126" ht="15" customHeight="1"/>
    <row r="130" ht="18" customHeight="1"/>
    <row r="132" ht="18" customHeight="1"/>
    <row r="136" ht="18" customHeight="1"/>
    <row r="137" ht="18" customHeight="1"/>
    <row r="139" ht="18" customHeight="1"/>
    <row r="140" ht="15" customHeight="1"/>
    <row r="144" ht="18" customHeight="1"/>
    <row r="146" ht="18" customHeight="1"/>
    <row r="147" ht="18" customHeight="1"/>
    <row r="150" ht="18" customHeight="1"/>
    <row r="151" ht="18" customHeight="1"/>
    <row r="156" ht="18" customHeight="1"/>
    <row r="160" ht="18" customHeight="1"/>
    <row r="161" ht="15" customHeight="1"/>
    <row r="162" ht="18" customHeight="1"/>
    <row r="164" ht="15" customHeight="1"/>
    <row r="168" ht="18" customHeight="1"/>
    <row r="169" ht="18" customHeight="1"/>
    <row r="174" ht="18" customHeight="1"/>
    <row r="176" ht="18" customHeight="1"/>
    <row r="177" ht="18" customHeight="1"/>
    <row r="178" ht="15" customHeight="1"/>
    <row r="182" ht="18" customHeight="1"/>
    <row r="184" ht="18" customHeight="1"/>
    <row r="185" ht="15" customHeight="1"/>
    <row r="188" ht="18" customHeight="1"/>
    <row r="189" ht="18" customHeight="1"/>
    <row r="191" ht="18" customHeight="1"/>
    <row r="194" ht="18" customHeight="1"/>
    <row r="198" ht="18" customHeight="1"/>
    <row r="199" ht="18" customHeight="1"/>
    <row r="200" ht="18" customHeight="1"/>
    <row r="202" ht="18" customHeight="1"/>
    <row r="212" ht="18" customHeight="1"/>
    <row r="214" ht="18" customHeight="1"/>
    <row r="215" ht="18" customHeight="1"/>
    <row r="216" ht="15" customHeight="1"/>
    <row r="220" ht="18" customHeight="1"/>
    <row r="221" ht="18" customHeight="1"/>
    <row r="222" ht="18" customHeight="1"/>
    <row r="223" ht="15" customHeight="1"/>
    <row r="228" ht="18" customHeight="1"/>
    <row r="229" ht="18" customHeight="1"/>
    <row r="232" ht="15" customHeight="1"/>
    <row r="236" ht="18" customHeight="1"/>
    <row r="237" ht="15" customHeight="1"/>
    <row r="238" ht="18" customHeight="1"/>
    <row r="240" ht="18" customHeight="1"/>
    <row r="243" ht="18" customHeight="1"/>
    <row r="247" ht="18" customHeight="1"/>
    <row r="250" ht="18" customHeight="1"/>
    <row r="251" ht="18" customHeight="1"/>
    <row r="252" ht="18" customHeight="1"/>
    <row r="254" ht="18" customHeight="1"/>
    <row r="258" ht="18" customHeight="1"/>
    <row r="259" ht="18" customHeight="1"/>
    <row r="260" ht="18" customHeight="1"/>
    <row r="261" ht="18" customHeight="1"/>
    <row r="263" ht="18" customHeight="1"/>
    <row r="265" ht="18" customHeight="1"/>
    <row r="266" ht="18" customHeight="1"/>
    <row r="267" ht="18" customHeight="1"/>
    <row r="268" ht="18" customHeight="1"/>
    <row r="270" ht="18" customHeight="1"/>
    <row r="274" ht="18" customHeight="1"/>
    <row r="275" ht="18" customHeight="1"/>
    <row r="276" ht="18" customHeight="1"/>
    <row r="278" ht="18" customHeight="1"/>
    <row r="281" ht="18" customHeight="1"/>
    <row r="282" ht="18" customHeight="1"/>
    <row r="283" ht="18" customHeight="1"/>
    <row r="285" ht="18" customHeight="1"/>
    <row r="288" ht="18" customHeight="1"/>
    <row r="289" ht="18" customHeight="1"/>
    <row r="290" ht="18" customHeight="1"/>
    <row r="291" ht="18" customHeight="1"/>
    <row r="292" ht="18" customHeight="1"/>
    <row r="295" ht="19.5" customHeight="1"/>
    <row r="296" ht="18" customHeight="1"/>
    <row r="297" ht="18" customHeight="1"/>
    <row r="298" ht="18" customHeight="1"/>
    <row r="299" ht="18" customHeight="1"/>
    <row r="302" ht="18" customHeight="1"/>
    <row r="303" ht="18" customHeight="1"/>
    <row r="304" ht="18" customHeight="1"/>
    <row r="305" ht="18" customHeight="1"/>
    <row r="306" ht="18" customHeight="1"/>
    <row r="308" ht="18" customHeight="1"/>
    <row r="309" ht="18" customHeight="1"/>
    <row r="312" ht="18" customHeight="1"/>
    <row r="313" ht="18" customHeight="1"/>
    <row r="314" ht="18" customHeight="1"/>
    <row r="316" ht="18" customHeight="1"/>
    <row r="319" ht="18" customHeight="1"/>
    <row r="320" ht="18" customHeight="1"/>
    <row r="321" ht="18" customHeight="1"/>
    <row r="323" ht="18" customHeight="1"/>
    <row r="326" ht="18" customHeight="1"/>
    <row r="327" ht="18" customHeight="1"/>
    <row r="328" ht="18" customHeight="1"/>
    <row r="329" ht="18" customHeight="1"/>
    <row r="330" ht="18" customHeight="1"/>
    <row r="331" ht="19.5" customHeight="1"/>
    <row r="334" ht="18" customHeight="1"/>
    <row r="335" ht="18" customHeight="1"/>
    <row r="336" ht="18" customHeight="1"/>
    <row r="337" ht="18" customHeight="1"/>
    <row r="340" ht="18" customHeight="1"/>
    <row r="341" ht="18" customHeight="1"/>
    <row r="342" ht="18" customHeight="1"/>
    <row r="343" ht="18" customHeight="1"/>
    <row r="344" ht="18" customHeight="1"/>
    <row r="346" ht="18" customHeight="1"/>
    <row r="347" ht="18" customHeight="1"/>
    <row r="350" ht="18" customHeight="1"/>
    <row r="351" ht="18" customHeight="1"/>
    <row r="352" ht="18" customHeight="1"/>
    <row r="354" ht="18" customHeight="1"/>
    <row r="357" ht="18" customHeight="1"/>
    <row r="358" ht="18" customHeight="1"/>
    <row r="359" ht="18" customHeight="1"/>
    <row r="361" ht="18" customHeight="1"/>
    <row r="364" ht="18" customHeight="1"/>
    <row r="365" ht="18" customHeight="1"/>
    <row r="366" ht="18" customHeight="1"/>
    <row r="367" ht="18" customHeight="1"/>
    <row r="368" ht="18" customHeight="1"/>
    <row r="372" ht="18" customHeight="1"/>
    <row r="373" ht="18" customHeight="1"/>
    <row r="374" ht="18" customHeight="1"/>
    <row r="375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8" ht="18" customHeight="1"/>
    <row r="389" ht="18" customHeight="1"/>
    <row r="390" ht="18" customHeight="1"/>
    <row r="392" ht="18" customHeight="1"/>
    <row r="395" ht="18" customHeight="1"/>
    <row r="396" ht="18" customHeight="1"/>
    <row r="397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</sheetData>
  <mergeCells count="19">
    <mergeCell ref="D62:F62"/>
    <mergeCell ref="A73:C73"/>
    <mergeCell ref="D75:F75"/>
    <mergeCell ref="A1:G1"/>
    <mergeCell ref="A7:C7"/>
    <mergeCell ref="D19:F19"/>
    <mergeCell ref="A3:G3"/>
    <mergeCell ref="D79:F79"/>
    <mergeCell ref="A64:C64"/>
    <mergeCell ref="D71:F71"/>
    <mergeCell ref="A21:C21"/>
    <mergeCell ref="A30:C30"/>
    <mergeCell ref="A31:C31"/>
    <mergeCell ref="D41:F41"/>
    <mergeCell ref="A36:C36"/>
    <mergeCell ref="D77:F77"/>
    <mergeCell ref="D78:F78"/>
    <mergeCell ref="D28:F28"/>
    <mergeCell ref="A43:C43"/>
  </mergeCells>
  <phoneticPr fontId="18" type="noConversion"/>
  <printOptions horizontalCentered="1"/>
  <pageMargins left="0.31496062992125984" right="0.31496062992125984" top="1.9685039370078741" bottom="0.98425196850393704" header="0.31496062992125984" footer="0.31496062992125984"/>
  <pageSetup paperSize="9" scale="95" orientation="landscape" r:id="rId1"/>
  <headerFooter>
    <oddHeader>&amp;C&amp;G</oddHeader>
    <oddFooter>&amp;CPágina &amp;P de &amp;N&amp;R11/07/2022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G4"/>
    </sheetView>
  </sheetViews>
  <sheetFormatPr defaultRowHeight="15"/>
  <cols>
    <col min="7" max="8" width="9.140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Planilha1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Santos Freire Goncalves</dc:creator>
  <cp:lastModifiedBy>Usuario</cp:lastModifiedBy>
  <cp:lastPrinted>2023-02-16T20:07:39Z</cp:lastPrinted>
  <dcterms:created xsi:type="dcterms:W3CDTF">2018-12-20T11:23:13Z</dcterms:created>
  <dcterms:modified xsi:type="dcterms:W3CDTF">2023-03-01T13:31:15Z</dcterms:modified>
</cp:coreProperties>
</file>